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heckCompatibility="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FB1DFFF3-615C-4EAC-B0E6-CA59D51FE9E9}" xr6:coauthVersionLast="45" xr6:coauthVersionMax="45" xr10:uidLastSave="{00000000-0000-0000-0000-000000000000}"/>
  <bookViews>
    <workbookView xWindow="-120" yWindow="-120" windowWidth="29040" windowHeight="17640" tabRatio="503" xr2:uid="{00000000-000D-0000-FFFF-FFFF00000000}"/>
  </bookViews>
  <sheets>
    <sheet name="Balans 31-12-2019" sheetId="105" r:id="rId1"/>
  </sheets>
  <definedNames>
    <definedName name="_xlnm.Print_Area" localSheetId="0">'Balans 31-12-2019'!$A$1:$W$52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6" i="105" l="1"/>
  <c r="M46" i="105"/>
  <c r="V36" i="105" l="1"/>
  <c r="K34" i="105" s="1"/>
  <c r="M63" i="105"/>
  <c r="T49" i="105" s="1"/>
  <c r="K63" i="105"/>
  <c r="K49" i="105" s="1"/>
  <c r="M50" i="105" s="1"/>
  <c r="Q52" i="105"/>
  <c r="I52" i="105"/>
  <c r="G52" i="105"/>
  <c r="E52" i="105"/>
  <c r="C52" i="105"/>
  <c r="V50" i="105"/>
  <c r="O50" i="105"/>
  <c r="T40" i="105"/>
  <c r="V41" i="105" s="1"/>
  <c r="K40" i="105"/>
  <c r="M41" i="105" s="1"/>
  <c r="O36" i="105"/>
  <c r="O52" i="105" s="1"/>
  <c r="Q30" i="105"/>
  <c r="I30" i="105"/>
  <c r="G30" i="105"/>
  <c r="E30" i="105"/>
  <c r="C30" i="105"/>
  <c r="V28" i="105"/>
  <c r="O28" i="105"/>
  <c r="M28" i="105"/>
  <c r="V23" i="105"/>
  <c r="O23" i="105"/>
  <c r="M23" i="105"/>
  <c r="V17" i="105"/>
  <c r="O17" i="105"/>
  <c r="M17" i="105"/>
  <c r="V13" i="105"/>
  <c r="O13" i="105"/>
  <c r="M13" i="105"/>
  <c r="O30" i="105" l="1"/>
  <c r="M30" i="105"/>
  <c r="M36" i="105"/>
  <c r="M52" i="105" s="1"/>
  <c r="V30" i="105"/>
  <c r="V52" i="105"/>
  <c r="Y53" i="105" l="1"/>
</calcChain>
</file>

<file path=xl/sharedStrings.xml><?xml version="1.0" encoding="utf-8"?>
<sst xmlns="http://schemas.openxmlformats.org/spreadsheetml/2006/main" count="55" uniqueCount="46">
  <si>
    <t>Kantine</t>
  </si>
  <si>
    <t>Overige</t>
  </si>
  <si>
    <t>Energiekosten</t>
  </si>
  <si>
    <t>ACTIVA</t>
  </si>
  <si>
    <t>Vaste activa</t>
  </si>
  <si>
    <t>Clubgebouw</t>
  </si>
  <si>
    <t>Atletiekmaterieel</t>
  </si>
  <si>
    <t>Overige inventaris</t>
  </si>
  <si>
    <t>Saldibal.</t>
  </si>
  <si>
    <t>Corr.</t>
  </si>
  <si>
    <t>€</t>
  </si>
  <si>
    <t>MATERIËLE VASTE ACTIVA</t>
  </si>
  <si>
    <t>VOORRADEN</t>
  </si>
  <si>
    <t>Clubkleding</t>
  </si>
  <si>
    <t>Vlottende activa</t>
  </si>
  <si>
    <t>VORDERINGEN</t>
  </si>
  <si>
    <t>Debiteuren</t>
  </si>
  <si>
    <t>Overige vorderingen en overlopende activa</t>
  </si>
  <si>
    <t>LIQUIDE MIDDELEN</t>
  </si>
  <si>
    <t>Kas</t>
  </si>
  <si>
    <t>PASSIVA</t>
  </si>
  <si>
    <t>EIGEN VERMOGEN</t>
  </si>
  <si>
    <t>Algemene reserve per 1 januari</t>
  </si>
  <si>
    <t>Resultaat lopend boekjaar</t>
  </si>
  <si>
    <t>Scobligaties</t>
  </si>
  <si>
    <t>KORTLOPENDE SCHULDEN</t>
  </si>
  <si>
    <t>Overige schulden en overlopende passiva</t>
  </si>
  <si>
    <t>Crediteuren</t>
  </si>
  <si>
    <t>BESTEMMINGSRESERVE</t>
  </si>
  <si>
    <t>Calamiteitenfonds wedstrijden</t>
  </si>
  <si>
    <t>Berden Voorjaarsloop vooruitgefactureerd</t>
  </si>
  <si>
    <t>Berden Voorjaarsloop, schenking</t>
  </si>
  <si>
    <t>Stg. Fundraising Ki (in 2010 € 1.500,00 ontvangen)</t>
  </si>
  <si>
    <t>2Run4Fun loopschool (in 2010 € 4.500,00 ontvangen)</t>
  </si>
  <si>
    <t>30-09-2015</t>
  </si>
  <si>
    <t>31-12-2015</t>
  </si>
  <si>
    <t>Stg. Run for Confidence (in 2015 € 2.500,00 ontvangen)</t>
  </si>
  <si>
    <t>31-12-2018</t>
  </si>
  <si>
    <t>Banken, spaarrekening</t>
  </si>
  <si>
    <t>Banken, rekeningen-courant</t>
  </si>
  <si>
    <t>LANGLOPENDE SCHULDEN</t>
  </si>
  <si>
    <t>BALANS PER 31 DECEMBER 2019</t>
  </si>
  <si>
    <t>31-12-2019</t>
  </si>
  <si>
    <t>Trainers G-Atleten</t>
  </si>
  <si>
    <t>Omzetbelasting te vorderen</t>
  </si>
  <si>
    <t>Omzetbelasting 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</si>
</sst>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name val="Times New Roman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49" fontId="2" fillId="0" borderId="0" xfId="1" applyNumberFormat="1" applyFont="1" applyFill="1"/>
    <xf numFmtId="49" fontId="3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" fillId="0" borderId="3" xfId="1" applyNumberFormat="1" applyFont="1" applyFill="1" applyBorder="1"/>
    <xf numFmtId="49" fontId="3" fillId="0" borderId="1" xfId="1" applyNumberFormat="1" applyFont="1" applyFill="1" applyBorder="1" applyAlignment="1">
      <alignment horizontal="center"/>
    </xf>
    <xf numFmtId="49" fontId="4" fillId="0" borderId="0" xfId="1" applyNumberFormat="1" applyFont="1" applyFill="1"/>
    <xf numFmtId="3" fontId="2" fillId="0" borderId="0" xfId="1" applyNumberFormat="1" applyFont="1" applyFill="1" applyAlignment="1">
      <alignment horizontal="center"/>
    </xf>
    <xf numFmtId="49" fontId="3" fillId="0" borderId="0" xfId="1" applyNumberFormat="1" applyFont="1" applyFill="1"/>
    <xf numFmtId="3" fontId="2" fillId="0" borderId="4" xfId="1" applyNumberFormat="1" applyFont="1" applyFill="1" applyBorder="1"/>
    <xf numFmtId="3" fontId="5" fillId="0" borderId="0" xfId="1" applyNumberFormat="1" applyFont="1" applyFill="1"/>
    <xf numFmtId="164" fontId="2" fillId="0" borderId="0" xfId="2" applyNumberFormat="1" applyFont="1" applyFill="1"/>
    <xf numFmtId="164" fontId="2" fillId="0" borderId="1" xfId="2" applyNumberFormat="1" applyFont="1" applyFill="1" applyBorder="1"/>
    <xf numFmtId="164" fontId="2" fillId="0" borderId="2" xfId="2" applyNumberFormat="1" applyFont="1" applyFill="1" applyBorder="1"/>
    <xf numFmtId="164" fontId="2" fillId="0" borderId="4" xfId="2" applyNumberFormat="1" applyFont="1" applyFill="1" applyBorder="1"/>
    <xf numFmtId="164" fontId="2" fillId="0" borderId="0" xfId="2" applyNumberFormat="1" applyFont="1" applyFill="1" applyBorder="1"/>
    <xf numFmtId="164" fontId="2" fillId="0" borderId="1" xfId="2" quotePrefix="1" applyNumberFormat="1" applyFont="1" applyFill="1" applyBorder="1"/>
    <xf numFmtId="164" fontId="2" fillId="0" borderId="5" xfId="2" applyNumberFormat="1" applyFont="1" applyFill="1" applyBorder="1"/>
    <xf numFmtId="164" fontId="5" fillId="0" borderId="1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49" fontId="4" fillId="0" borderId="0" xfId="1" applyNumberFormat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/>
    </xf>
  </cellXfs>
  <cellStyles count="3">
    <cellStyle name="Komma" xfId="2" builtinId="3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B98B-7545-42B2-BB17-92D1768BD62D}">
  <sheetPr>
    <pageSetUpPr fitToPage="1"/>
  </sheetPr>
  <dimension ref="A1:Y65"/>
  <sheetViews>
    <sheetView tabSelected="1" topLeftCell="A42" workbookViewId="0">
      <selection activeCell="A57" sqref="A57"/>
    </sheetView>
  </sheetViews>
  <sheetFormatPr defaultColWidth="9.140625" defaultRowHeight="15" x14ac:dyDescent="0.25"/>
  <cols>
    <col min="1" max="1" width="48.28515625" style="1" customWidth="1"/>
    <col min="2" max="2" width="0.85546875" style="3" hidden="1" customWidth="1"/>
    <col min="3" max="3" width="11.5703125" style="3" hidden="1" customWidth="1"/>
    <col min="4" max="4" width="0.85546875" style="3" hidden="1" customWidth="1"/>
    <col min="5" max="5" width="10.140625" style="3" hidden="1" customWidth="1"/>
    <col min="6" max="6" width="0.85546875" style="3" hidden="1" customWidth="1"/>
    <col min="7" max="7" width="9.140625" style="3" hidden="1" customWidth="1"/>
    <col min="8" max="8" width="0.85546875" style="3" hidden="1" customWidth="1"/>
    <col min="9" max="9" width="9.140625" style="3" hidden="1" customWidth="1"/>
    <col min="10" max="10" width="10.7109375" style="3" hidden="1" customWidth="1"/>
    <col min="11" max="11" width="11" style="3" bestFit="1" customWidth="1"/>
    <col min="12" max="12" width="0.85546875" style="3" customWidth="1"/>
    <col min="13" max="13" width="10.140625" style="3" customWidth="1"/>
    <col min="14" max="14" width="0.85546875" style="3" hidden="1" customWidth="1"/>
    <col min="15" max="15" width="10.140625" style="3" hidden="1" customWidth="1"/>
    <col min="16" max="16" width="0.85546875" style="3" hidden="1" customWidth="1"/>
    <col min="17" max="17" width="10.140625" style="3" hidden="1" customWidth="1"/>
    <col min="18" max="19" width="0.85546875" style="3" customWidth="1"/>
    <col min="20" max="20" width="11" style="3" bestFit="1" customWidth="1"/>
    <col min="21" max="21" width="0.85546875" style="3" customWidth="1"/>
    <col min="22" max="22" width="11" style="3" bestFit="1" customWidth="1"/>
    <col min="23" max="23" width="0.85546875" style="3" customWidth="1"/>
    <col min="24" max="16384" width="9.140625" style="3"/>
  </cols>
  <sheetData>
    <row r="1" spans="1:22" s="1" customFormat="1" x14ac:dyDescent="0.25"/>
    <row r="2" spans="1:22" s="1" customFormat="1" ht="14.25" customHeight="1" x14ac:dyDescent="0.25"/>
    <row r="3" spans="1:22" s="1" customFormat="1" x14ac:dyDescent="0.25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s="1" customFormat="1" x14ac:dyDescent="0.25">
      <c r="C4" s="2" t="s">
        <v>8</v>
      </c>
      <c r="E4" s="2"/>
      <c r="G4" s="2"/>
      <c r="I4" s="2"/>
      <c r="O4" s="2" t="s">
        <v>8</v>
      </c>
    </row>
    <row r="5" spans="1:22" s="1" customFormat="1" x14ac:dyDescent="0.25">
      <c r="C5" s="5" t="s">
        <v>35</v>
      </c>
      <c r="E5" s="5" t="s">
        <v>9</v>
      </c>
      <c r="G5" s="5" t="s">
        <v>9</v>
      </c>
      <c r="I5" s="5" t="s">
        <v>9</v>
      </c>
      <c r="K5" s="24" t="s">
        <v>42</v>
      </c>
      <c r="L5" s="24"/>
      <c r="M5" s="24"/>
      <c r="N5" s="2"/>
      <c r="O5" s="5" t="s">
        <v>34</v>
      </c>
      <c r="P5" s="2"/>
      <c r="Q5" s="2" t="s">
        <v>9</v>
      </c>
      <c r="R5" s="2"/>
      <c r="T5" s="24" t="s">
        <v>37</v>
      </c>
      <c r="U5" s="24"/>
      <c r="V5" s="24"/>
    </row>
    <row r="6" spans="1:22" x14ac:dyDescent="0.25">
      <c r="A6" s="6" t="s">
        <v>3</v>
      </c>
      <c r="K6" s="7" t="s">
        <v>10</v>
      </c>
      <c r="M6" s="7" t="s">
        <v>10</v>
      </c>
      <c r="T6" s="7" t="s">
        <v>10</v>
      </c>
      <c r="V6" s="7" t="s">
        <v>10</v>
      </c>
    </row>
    <row r="8" spans="1:22" x14ac:dyDescent="0.25">
      <c r="A8" s="6" t="s">
        <v>4</v>
      </c>
    </row>
    <row r="9" spans="1:22" x14ac:dyDescent="0.25">
      <c r="A9" s="8" t="s">
        <v>11</v>
      </c>
    </row>
    <row r="10" spans="1:22" x14ac:dyDescent="0.25">
      <c r="A10" s="1" t="s">
        <v>5</v>
      </c>
      <c r="C10" s="3">
        <v>158248</v>
      </c>
      <c r="K10" s="11">
        <v>137605</v>
      </c>
      <c r="L10" s="11"/>
      <c r="M10" s="11"/>
      <c r="N10" s="11"/>
      <c r="O10" s="11">
        <v>145336</v>
      </c>
      <c r="P10" s="11"/>
      <c r="Q10" s="11">
        <v>-3493</v>
      </c>
      <c r="R10" s="11"/>
      <c r="S10" s="11"/>
      <c r="T10" s="11">
        <v>143587</v>
      </c>
      <c r="U10" s="11"/>
      <c r="V10" s="11"/>
    </row>
    <row r="11" spans="1:22" x14ac:dyDescent="0.25">
      <c r="A11" s="1" t="s">
        <v>6</v>
      </c>
      <c r="C11" s="3">
        <v>0</v>
      </c>
      <c r="K11" s="11">
        <v>3255</v>
      </c>
      <c r="L11" s="11"/>
      <c r="M11" s="11"/>
      <c r="N11" s="11"/>
      <c r="O11" s="11">
        <v>0</v>
      </c>
      <c r="P11" s="11"/>
      <c r="Q11" s="11">
        <v>0</v>
      </c>
      <c r="R11" s="11"/>
      <c r="S11" s="11"/>
      <c r="T11" s="11">
        <v>443</v>
      </c>
      <c r="U11" s="11"/>
      <c r="V11" s="11"/>
    </row>
    <row r="12" spans="1:22" x14ac:dyDescent="0.25">
      <c r="A12" s="1" t="s">
        <v>7</v>
      </c>
      <c r="C12" s="3">
        <v>6637</v>
      </c>
      <c r="K12" s="12">
        <v>5750</v>
      </c>
      <c r="L12" s="11"/>
      <c r="M12" s="11"/>
      <c r="N12" s="11"/>
      <c r="O12" s="11">
        <v>10482</v>
      </c>
      <c r="P12" s="11"/>
      <c r="Q12" s="11">
        <v>-2872</v>
      </c>
      <c r="R12" s="11"/>
      <c r="S12" s="11"/>
      <c r="T12" s="12">
        <v>2078</v>
      </c>
      <c r="U12" s="11"/>
      <c r="V12" s="11"/>
    </row>
    <row r="13" spans="1:22" x14ac:dyDescent="0.25">
      <c r="K13" s="11"/>
      <c r="L13" s="11"/>
      <c r="M13" s="11">
        <f>SUM(K10:K12)</f>
        <v>146610</v>
      </c>
      <c r="N13" s="11"/>
      <c r="O13" s="13">
        <f>SUM(O10:O12)</f>
        <v>155818</v>
      </c>
      <c r="P13" s="11"/>
      <c r="Q13" s="11"/>
      <c r="R13" s="11"/>
      <c r="S13" s="11"/>
      <c r="T13" s="11"/>
      <c r="U13" s="11"/>
      <c r="V13" s="11">
        <f>SUM(T10:T12)</f>
        <v>146108</v>
      </c>
    </row>
    <row r="14" spans="1:22" x14ac:dyDescent="0.25">
      <c r="A14" s="8" t="s">
        <v>12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" t="s">
        <v>13</v>
      </c>
      <c r="C15" s="3">
        <v>5859</v>
      </c>
      <c r="K15" s="11">
        <v>5330</v>
      </c>
      <c r="L15" s="11"/>
      <c r="M15" s="11"/>
      <c r="N15" s="11"/>
      <c r="O15" s="11">
        <v>10805</v>
      </c>
      <c r="P15" s="11"/>
      <c r="Q15" s="11">
        <v>-354</v>
      </c>
      <c r="R15" s="11"/>
      <c r="S15" s="11"/>
      <c r="T15" s="11">
        <v>4500</v>
      </c>
      <c r="U15" s="11"/>
      <c r="V15" s="11"/>
    </row>
    <row r="16" spans="1:22" x14ac:dyDescent="0.25">
      <c r="A16" s="1" t="s">
        <v>0</v>
      </c>
      <c r="C16" s="3">
        <v>1161</v>
      </c>
      <c r="K16" s="12">
        <v>793</v>
      </c>
      <c r="L16" s="11"/>
      <c r="M16" s="11"/>
      <c r="N16" s="11"/>
      <c r="O16" s="11">
        <v>1129</v>
      </c>
      <c r="P16" s="11"/>
      <c r="Q16" s="11"/>
      <c r="R16" s="11"/>
      <c r="S16" s="11"/>
      <c r="T16" s="12">
        <v>1456</v>
      </c>
      <c r="U16" s="11"/>
      <c r="V16" s="11"/>
    </row>
    <row r="17" spans="1:22" x14ac:dyDescent="0.25">
      <c r="K17" s="11"/>
      <c r="L17" s="11"/>
      <c r="M17" s="11">
        <f>SUM(K15:K16)</f>
        <v>6123</v>
      </c>
      <c r="N17" s="11"/>
      <c r="O17" s="13">
        <f>SUM(O15:O16)</f>
        <v>11934</v>
      </c>
      <c r="P17" s="11"/>
      <c r="Q17" s="11"/>
      <c r="R17" s="11"/>
      <c r="S17" s="11"/>
      <c r="T17" s="11"/>
      <c r="U17" s="11"/>
      <c r="V17" s="11">
        <f>SUM(T15:T16)</f>
        <v>5956</v>
      </c>
    </row>
    <row r="18" spans="1:22" x14ac:dyDescent="0.25">
      <c r="A18" s="6" t="s">
        <v>14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8" t="s">
        <v>15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" t="s">
        <v>16</v>
      </c>
      <c r="C20" s="3">
        <v>6127</v>
      </c>
      <c r="K20" s="11">
        <v>1723</v>
      </c>
      <c r="L20" s="11"/>
      <c r="M20" s="11"/>
      <c r="N20" s="11"/>
      <c r="O20" s="11">
        <v>9485</v>
      </c>
      <c r="P20" s="11"/>
      <c r="Q20" s="11"/>
      <c r="R20" s="11"/>
      <c r="S20" s="11"/>
      <c r="T20" s="11">
        <v>5314</v>
      </c>
      <c r="U20" s="11"/>
      <c r="V20" s="11"/>
    </row>
    <row r="21" spans="1:22" x14ac:dyDescent="0.25">
      <c r="A21" s="1" t="s">
        <v>44</v>
      </c>
      <c r="K21" s="11">
        <v>0</v>
      </c>
      <c r="L21" s="11"/>
      <c r="M21" s="11"/>
      <c r="N21" s="11"/>
      <c r="O21" s="11"/>
      <c r="P21" s="11"/>
      <c r="Q21" s="11"/>
      <c r="R21" s="11"/>
      <c r="S21" s="11"/>
      <c r="T21" s="11">
        <v>0</v>
      </c>
      <c r="U21" s="11"/>
      <c r="V21" s="11"/>
    </row>
    <row r="22" spans="1:22" x14ac:dyDescent="0.25">
      <c r="A22" s="1" t="s">
        <v>17</v>
      </c>
      <c r="C22" s="3">
        <v>7792</v>
      </c>
      <c r="E22" s="3">
        <v>111</v>
      </c>
      <c r="K22" s="12">
        <v>6144</v>
      </c>
      <c r="L22" s="11"/>
      <c r="M22" s="11"/>
      <c r="N22" s="11"/>
      <c r="O22" s="11">
        <v>2432</v>
      </c>
      <c r="P22" s="11"/>
      <c r="Q22" s="11">
        <v>1527</v>
      </c>
      <c r="R22" s="11"/>
      <c r="S22" s="11"/>
      <c r="T22" s="12">
        <v>4114</v>
      </c>
      <c r="U22" s="11"/>
      <c r="V22" s="11"/>
    </row>
    <row r="23" spans="1:22" x14ac:dyDescent="0.25">
      <c r="K23" s="11"/>
      <c r="L23" s="11"/>
      <c r="M23" s="11">
        <f>SUM(K20:K22)</f>
        <v>7867</v>
      </c>
      <c r="N23" s="11"/>
      <c r="O23" s="13">
        <f>SUM(O20:O22)</f>
        <v>11917</v>
      </c>
      <c r="P23" s="11"/>
      <c r="Q23" s="11"/>
      <c r="R23" s="11"/>
      <c r="S23" s="11"/>
      <c r="T23" s="11"/>
      <c r="U23" s="11"/>
      <c r="V23" s="11">
        <f>SUM(T20:T22)</f>
        <v>9428</v>
      </c>
    </row>
    <row r="24" spans="1:22" x14ac:dyDescent="0.25">
      <c r="A24" s="8" t="s">
        <v>18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" t="s">
        <v>38</v>
      </c>
      <c r="C25" s="3">
        <v>89000</v>
      </c>
      <c r="K25" s="11">
        <v>112000</v>
      </c>
      <c r="L25" s="11"/>
      <c r="M25" s="11"/>
      <c r="N25" s="11"/>
      <c r="O25" s="11">
        <v>114500</v>
      </c>
      <c r="P25" s="11"/>
      <c r="Q25" s="11"/>
      <c r="R25" s="11"/>
      <c r="S25" s="11"/>
      <c r="T25" s="11">
        <v>116000</v>
      </c>
      <c r="U25" s="11"/>
      <c r="V25" s="11"/>
    </row>
    <row r="26" spans="1:22" x14ac:dyDescent="0.25">
      <c r="A26" s="1" t="s">
        <v>39</v>
      </c>
      <c r="C26" s="3">
        <v>3821</v>
      </c>
      <c r="K26" s="11">
        <v>4057</v>
      </c>
      <c r="L26" s="11"/>
      <c r="M26" s="11"/>
      <c r="N26" s="11"/>
      <c r="O26" s="11">
        <v>6279</v>
      </c>
      <c r="P26" s="11"/>
      <c r="Q26" s="11"/>
      <c r="R26" s="11"/>
      <c r="S26" s="11"/>
      <c r="T26" s="11">
        <v>9984</v>
      </c>
      <c r="U26" s="11"/>
      <c r="V26" s="11"/>
    </row>
    <row r="27" spans="1:22" x14ac:dyDescent="0.25">
      <c r="A27" s="1" t="s">
        <v>19</v>
      </c>
      <c r="C27" s="3">
        <v>84</v>
      </c>
      <c r="K27" s="12">
        <v>519</v>
      </c>
      <c r="L27" s="11"/>
      <c r="M27" s="11"/>
      <c r="N27" s="11"/>
      <c r="O27" s="11">
        <v>1442</v>
      </c>
      <c r="P27" s="11"/>
      <c r="Q27" s="11"/>
      <c r="R27" s="11"/>
      <c r="S27" s="11"/>
      <c r="T27" s="12">
        <v>1493</v>
      </c>
      <c r="U27" s="11"/>
      <c r="V27" s="11"/>
    </row>
    <row r="28" spans="1:22" x14ac:dyDescent="0.25">
      <c r="K28" s="11"/>
      <c r="L28" s="11"/>
      <c r="M28" s="11">
        <f>SUM(K25:K27)</f>
        <v>116576</v>
      </c>
      <c r="N28" s="11"/>
      <c r="O28" s="13">
        <f>SUM(O25:O27)</f>
        <v>122221</v>
      </c>
      <c r="P28" s="11"/>
      <c r="Q28" s="11"/>
      <c r="R28" s="11"/>
      <c r="S28" s="11"/>
      <c r="T28" s="11"/>
      <c r="U28" s="11"/>
      <c r="V28" s="11">
        <f>SUM(T25:T27)</f>
        <v>127477</v>
      </c>
    </row>
    <row r="29" spans="1:22" x14ac:dyDescent="0.25"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5.75" thickBot="1" x14ac:dyDescent="0.3">
      <c r="C30" s="9">
        <f>SUM(C10:C29)</f>
        <v>278729</v>
      </c>
      <c r="E30" s="9">
        <f>SUM(E10:E29)</f>
        <v>111</v>
      </c>
      <c r="G30" s="9">
        <f>SUM(G10:G29)</f>
        <v>0</v>
      </c>
      <c r="I30" s="9">
        <f>SUM(I10:I29)</f>
        <v>0</v>
      </c>
      <c r="K30" s="11"/>
      <c r="L30" s="11"/>
      <c r="M30" s="14">
        <f>SUM(M13:M29)</f>
        <v>277176</v>
      </c>
      <c r="N30" s="15"/>
      <c r="O30" s="14">
        <f>O13+O17+O23+O28</f>
        <v>301890</v>
      </c>
      <c r="P30" s="15"/>
      <c r="Q30" s="14">
        <f>SUM(Q10:Q29)</f>
        <v>-5192</v>
      </c>
      <c r="R30" s="15"/>
      <c r="S30" s="11"/>
      <c r="T30" s="11"/>
      <c r="U30" s="11"/>
      <c r="V30" s="14">
        <f>SUM(V13:V29)</f>
        <v>288969</v>
      </c>
    </row>
    <row r="31" spans="1:22" ht="15.75" thickTop="1" x14ac:dyDescent="0.25">
      <c r="A31" s="6" t="s">
        <v>20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8" t="s">
        <v>21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" t="s">
        <v>22</v>
      </c>
      <c r="C34" s="3">
        <v>227786</v>
      </c>
      <c r="K34" s="11">
        <f>V36</f>
        <v>243326</v>
      </c>
      <c r="L34" s="11"/>
      <c r="M34" s="11"/>
      <c r="N34" s="11"/>
      <c r="O34" s="11">
        <v>227786</v>
      </c>
      <c r="P34" s="11"/>
      <c r="Q34" s="11">
        <v>0</v>
      </c>
      <c r="R34" s="11"/>
      <c r="S34" s="11"/>
      <c r="T34" s="11">
        <v>234442</v>
      </c>
      <c r="U34" s="11"/>
      <c r="V34" s="11"/>
    </row>
    <row r="35" spans="1:22" x14ac:dyDescent="0.25">
      <c r="A35" s="1" t="s">
        <v>23</v>
      </c>
      <c r="C35" s="3">
        <v>3205</v>
      </c>
      <c r="K35" s="16">
        <v>-8565</v>
      </c>
      <c r="L35" s="11"/>
      <c r="M35" s="11"/>
      <c r="N35" s="11"/>
      <c r="O35" s="11">
        <v>44746</v>
      </c>
      <c r="P35" s="11"/>
      <c r="Q35" s="11">
        <v>-35576</v>
      </c>
      <c r="R35" s="11"/>
      <c r="S35" s="11"/>
      <c r="T35" s="12">
        <v>8884</v>
      </c>
      <c r="U35" s="11"/>
      <c r="V35" s="11"/>
    </row>
    <row r="36" spans="1:22" x14ac:dyDescent="0.25">
      <c r="K36" s="11"/>
      <c r="L36" s="11"/>
      <c r="M36" s="11">
        <f>SUM(K34:K35)</f>
        <v>234761</v>
      </c>
      <c r="N36" s="11"/>
      <c r="O36" s="13">
        <f>SUM(O34:O35)</f>
        <v>272532</v>
      </c>
      <c r="P36" s="11"/>
      <c r="Q36" s="11"/>
      <c r="R36" s="11"/>
      <c r="S36" s="11"/>
      <c r="T36" s="11"/>
      <c r="U36" s="11"/>
      <c r="V36" s="11">
        <f>SUM(T34:T35)</f>
        <v>243326</v>
      </c>
    </row>
    <row r="37" spans="1:22" x14ac:dyDescent="0.25">
      <c r="A37" s="8" t="s">
        <v>28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" t="s">
        <v>29</v>
      </c>
      <c r="C38" s="4">
        <v>10000</v>
      </c>
      <c r="K38" s="15"/>
      <c r="L38" s="11"/>
      <c r="M38" s="11">
        <v>10000</v>
      </c>
      <c r="N38" s="11"/>
      <c r="O38" s="11">
        <v>10000</v>
      </c>
      <c r="P38" s="11"/>
      <c r="Q38" s="11">
        <v>0</v>
      </c>
      <c r="R38" s="11"/>
      <c r="S38" s="11"/>
      <c r="T38" s="15"/>
      <c r="U38" s="11"/>
      <c r="V38" s="11">
        <v>10000</v>
      </c>
    </row>
    <row r="39" spans="1:22" x14ac:dyDescent="0.25">
      <c r="K39" s="11"/>
      <c r="L39" s="11"/>
      <c r="M39" s="11"/>
      <c r="N39" s="11"/>
      <c r="O39" s="17"/>
      <c r="P39" s="11"/>
      <c r="Q39" s="11"/>
      <c r="R39" s="11"/>
      <c r="S39" s="11"/>
      <c r="T39" s="11"/>
      <c r="U39" s="11"/>
      <c r="V39" s="11"/>
    </row>
    <row r="40" spans="1:22" hidden="1" x14ac:dyDescent="0.25">
      <c r="A40" s="1" t="s">
        <v>24</v>
      </c>
      <c r="K40" s="12">
        <f>SUM(C40:J40)</f>
        <v>0</v>
      </c>
      <c r="L40" s="11"/>
      <c r="M40" s="11"/>
      <c r="N40" s="11"/>
      <c r="O40" s="11"/>
      <c r="P40" s="11"/>
      <c r="Q40" s="11"/>
      <c r="R40" s="11"/>
      <c r="S40" s="11"/>
      <c r="T40" s="12">
        <f>SUM(L40:S40)</f>
        <v>0</v>
      </c>
      <c r="U40" s="11"/>
      <c r="V40" s="11"/>
    </row>
    <row r="41" spans="1:22" hidden="1" x14ac:dyDescent="0.25">
      <c r="K41" s="11"/>
      <c r="L41" s="11"/>
      <c r="M41" s="11">
        <f>SUM(K40:K40)</f>
        <v>0</v>
      </c>
      <c r="N41" s="11"/>
      <c r="O41" s="11"/>
      <c r="P41" s="11"/>
      <c r="Q41" s="11"/>
      <c r="R41" s="11"/>
      <c r="S41" s="11"/>
      <c r="T41" s="11"/>
      <c r="U41" s="11"/>
      <c r="V41" s="11">
        <f>SUM(T40:T40)</f>
        <v>0</v>
      </c>
    </row>
    <row r="42" spans="1:22" x14ac:dyDescent="0.25">
      <c r="A42" s="8" t="s">
        <v>40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" t="s">
        <v>33</v>
      </c>
      <c r="K43" s="20">
        <v>3734</v>
      </c>
      <c r="L43" s="21"/>
      <c r="M43" s="20"/>
      <c r="N43" s="11"/>
      <c r="O43" s="11"/>
      <c r="P43" s="11"/>
      <c r="Q43" s="11"/>
      <c r="R43" s="11"/>
      <c r="S43" s="11"/>
      <c r="T43" s="11">
        <v>3734</v>
      </c>
      <c r="U43" s="11"/>
      <c r="V43" s="11"/>
    </row>
    <row r="44" spans="1:22" x14ac:dyDescent="0.25">
      <c r="A44" s="1" t="s">
        <v>36</v>
      </c>
      <c r="K44" s="11">
        <v>2500</v>
      </c>
      <c r="L44" s="11"/>
      <c r="M44" s="11"/>
      <c r="N44" s="11"/>
      <c r="O44" s="11"/>
      <c r="P44" s="11"/>
      <c r="Q44" s="11"/>
      <c r="R44" s="11"/>
      <c r="S44" s="11"/>
      <c r="T44" s="11">
        <v>2500</v>
      </c>
      <c r="U44" s="11"/>
      <c r="V44" s="11"/>
    </row>
    <row r="45" spans="1:22" x14ac:dyDescent="0.25">
      <c r="A45" s="1" t="s">
        <v>32</v>
      </c>
      <c r="K45" s="22">
        <v>1500</v>
      </c>
      <c r="L45" s="21"/>
      <c r="M45" s="20"/>
      <c r="N45" s="11"/>
      <c r="O45" s="11"/>
      <c r="P45" s="11"/>
      <c r="Q45" s="11"/>
      <c r="R45" s="11"/>
      <c r="S45" s="11"/>
      <c r="T45" s="12">
        <v>1500</v>
      </c>
      <c r="U45" s="11"/>
      <c r="V45" s="11"/>
    </row>
    <row r="46" spans="1:22" x14ac:dyDescent="0.25">
      <c r="K46" s="11"/>
      <c r="L46" s="11"/>
      <c r="M46" s="11">
        <f>SUM(K43:K45)</f>
        <v>7734</v>
      </c>
      <c r="N46" s="11"/>
      <c r="O46" s="11"/>
      <c r="P46" s="11"/>
      <c r="Q46" s="11"/>
      <c r="R46" s="11"/>
      <c r="S46" s="11"/>
      <c r="T46" s="11"/>
      <c r="U46" s="11"/>
      <c r="V46" s="11">
        <f>SUM(T43:T45)</f>
        <v>7734</v>
      </c>
    </row>
    <row r="47" spans="1:22" x14ac:dyDescent="0.25"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8" t="s">
        <v>25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5" x14ac:dyDescent="0.25">
      <c r="A49" s="1" t="s">
        <v>26</v>
      </c>
      <c r="C49" s="3">
        <v>30901</v>
      </c>
      <c r="E49" s="3">
        <v>111</v>
      </c>
      <c r="K49" s="12">
        <f>K63</f>
        <v>24681</v>
      </c>
      <c r="L49" s="11"/>
      <c r="M49" s="11"/>
      <c r="N49" s="11"/>
      <c r="O49" s="11">
        <v>15523</v>
      </c>
      <c r="P49" s="11"/>
      <c r="Q49" s="11">
        <v>16654</v>
      </c>
      <c r="R49" s="11"/>
      <c r="S49" s="11"/>
      <c r="T49" s="12">
        <f>M63</f>
        <v>27909</v>
      </c>
      <c r="U49" s="11"/>
      <c r="V49" s="11"/>
    </row>
    <row r="50" spans="1:25" x14ac:dyDescent="0.25">
      <c r="K50" s="11"/>
      <c r="L50" s="11"/>
      <c r="M50" s="11">
        <f>SUM(K49:K49)</f>
        <v>24681</v>
      </c>
      <c r="N50" s="11"/>
      <c r="O50" s="13">
        <f>SUM(O49:O49)</f>
        <v>15523</v>
      </c>
      <c r="P50" s="11"/>
      <c r="Q50" s="11"/>
      <c r="R50" s="11"/>
      <c r="S50" s="11"/>
      <c r="T50" s="11"/>
      <c r="U50" s="11"/>
      <c r="V50" s="11">
        <f>SUM(T49:T49)</f>
        <v>27909</v>
      </c>
    </row>
    <row r="51" spans="1:25" x14ac:dyDescent="0.25"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5" ht="15.75" thickBot="1" x14ac:dyDescent="0.3">
      <c r="C52" s="9">
        <f>SUM(C34:C51)</f>
        <v>271892</v>
      </c>
      <c r="E52" s="9">
        <f>SUM(E34:E51)</f>
        <v>111</v>
      </c>
      <c r="G52" s="9">
        <f>SUM(G34:G51)</f>
        <v>0</v>
      </c>
      <c r="I52" s="9">
        <f>SUM(I34:I51)</f>
        <v>0</v>
      </c>
      <c r="K52" s="11"/>
      <c r="L52" s="11"/>
      <c r="M52" s="14">
        <f>SUM(M36:M51)</f>
        <v>277176</v>
      </c>
      <c r="N52" s="15"/>
      <c r="O52" s="14" t="e">
        <f>O36+O38+#REF!+O50</f>
        <v>#REF!</v>
      </c>
      <c r="P52" s="15"/>
      <c r="Q52" s="14">
        <f>SUM(Q34:Q51)</f>
        <v>-18922</v>
      </c>
      <c r="R52" s="15"/>
      <c r="S52" s="11"/>
      <c r="T52" s="11"/>
      <c r="U52" s="11"/>
      <c r="V52" s="14">
        <f>SUM(V36:V51)</f>
        <v>288969</v>
      </c>
    </row>
    <row r="53" spans="1:25" ht="15.75" thickTop="1" x14ac:dyDescent="0.25"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Y53" s="3">
        <f>M30-M52</f>
        <v>0</v>
      </c>
    </row>
    <row r="54" spans="1:25" x14ac:dyDescent="0.25">
      <c r="A54" s="6" t="s">
        <v>26</v>
      </c>
      <c r="K54" s="18">
        <v>43830</v>
      </c>
      <c r="L54" s="11"/>
      <c r="M54" s="18" t="s">
        <v>37</v>
      </c>
      <c r="N54" s="19"/>
      <c r="O54" s="19"/>
      <c r="P54" s="19"/>
      <c r="Q54" s="19"/>
      <c r="R54" s="19"/>
      <c r="S54" s="11"/>
      <c r="T54" s="19"/>
      <c r="U54" s="15"/>
      <c r="V54" s="19"/>
    </row>
    <row r="55" spans="1:25" x14ac:dyDescent="0.25">
      <c r="A55" s="1" t="s">
        <v>27</v>
      </c>
      <c r="K55" s="11">
        <v>10592</v>
      </c>
      <c r="L55" s="11"/>
      <c r="M55" s="11">
        <v>7649</v>
      </c>
      <c r="N55" s="11"/>
      <c r="O55" s="11"/>
      <c r="P55" s="11"/>
      <c r="Q55" s="11"/>
      <c r="R55" s="11"/>
      <c r="S55" s="11"/>
      <c r="T55" s="11"/>
      <c r="U55" s="11"/>
      <c r="V55" s="11"/>
    </row>
    <row r="56" spans="1:25" x14ac:dyDescent="0.25">
      <c r="A56" s="1" t="s">
        <v>30</v>
      </c>
      <c r="K56" s="11">
        <v>4950</v>
      </c>
      <c r="L56" s="11"/>
      <c r="M56" s="11">
        <v>12701</v>
      </c>
      <c r="N56" s="11"/>
      <c r="O56" s="11"/>
      <c r="P56" s="11"/>
      <c r="Q56" s="11"/>
      <c r="R56" s="11"/>
      <c r="S56" s="11"/>
      <c r="T56" s="11"/>
      <c r="U56" s="11"/>
      <c r="V56" s="11"/>
    </row>
    <row r="57" spans="1:25" ht="14.25" customHeight="1" x14ac:dyDescent="0.25">
      <c r="A57" s="1" t="s">
        <v>2</v>
      </c>
      <c r="K57" s="20">
        <v>2500</v>
      </c>
      <c r="L57" s="21"/>
      <c r="M57" s="20">
        <v>2050</v>
      </c>
      <c r="N57" s="20"/>
      <c r="O57" s="20"/>
      <c r="P57" s="20"/>
      <c r="Q57" s="20"/>
      <c r="R57" s="20"/>
      <c r="S57" s="11"/>
      <c r="T57" s="20"/>
      <c r="U57" s="21"/>
      <c r="V57" s="20"/>
    </row>
    <row r="58" spans="1:25" x14ac:dyDescent="0.25">
      <c r="A58" s="1" t="s">
        <v>31</v>
      </c>
      <c r="K58" s="11">
        <v>2225</v>
      </c>
      <c r="L58" s="11"/>
      <c r="M58" s="11">
        <v>1500</v>
      </c>
      <c r="N58" s="11"/>
      <c r="O58" s="11"/>
      <c r="P58" s="11"/>
      <c r="Q58" s="11"/>
      <c r="R58" s="11"/>
      <c r="S58" s="11"/>
      <c r="T58" s="11"/>
      <c r="U58" s="11"/>
      <c r="V58" s="11"/>
    </row>
    <row r="59" spans="1:25" x14ac:dyDescent="0.25">
      <c r="A59" s="1" t="s">
        <v>45</v>
      </c>
      <c r="K59" s="20">
        <v>77</v>
      </c>
      <c r="L59" s="21"/>
      <c r="M59" s="20">
        <v>1292</v>
      </c>
      <c r="N59" s="20"/>
      <c r="O59" s="20"/>
      <c r="P59" s="20"/>
      <c r="Q59" s="20"/>
      <c r="R59" s="20"/>
      <c r="S59" s="11"/>
      <c r="T59" s="20"/>
      <c r="U59" s="21"/>
      <c r="V59" s="20"/>
    </row>
    <row r="60" spans="1:25" x14ac:dyDescent="0.25">
      <c r="A60" s="1" t="s">
        <v>43</v>
      </c>
      <c r="K60" s="20">
        <v>1863</v>
      </c>
      <c r="L60" s="21"/>
      <c r="M60" s="20">
        <v>1220</v>
      </c>
      <c r="N60" s="20"/>
      <c r="O60" s="20"/>
      <c r="P60" s="20"/>
      <c r="Q60" s="20"/>
      <c r="R60" s="20"/>
      <c r="S60" s="11"/>
      <c r="T60" s="20"/>
      <c r="U60" s="21"/>
      <c r="V60" s="20"/>
    </row>
    <row r="61" spans="1:25" x14ac:dyDescent="0.25">
      <c r="A61" s="1" t="s">
        <v>1</v>
      </c>
      <c r="K61" s="11">
        <v>2474</v>
      </c>
      <c r="L61" s="11"/>
      <c r="M61" s="11">
        <v>1497</v>
      </c>
      <c r="N61" s="20"/>
      <c r="O61" s="20"/>
      <c r="P61" s="20"/>
      <c r="Q61" s="20"/>
      <c r="R61" s="20"/>
      <c r="S61" s="11"/>
      <c r="T61" s="11"/>
      <c r="U61" s="11"/>
      <c r="V61" s="11"/>
    </row>
    <row r="62" spans="1:25" x14ac:dyDescent="0.25">
      <c r="K62" s="11">
        <v>0</v>
      </c>
      <c r="L62" s="11"/>
      <c r="M62" s="11"/>
      <c r="N62" s="11"/>
      <c r="O62" s="11"/>
      <c r="P62" s="11"/>
      <c r="Q62" s="11"/>
      <c r="R62" s="11"/>
      <c r="S62" s="11"/>
      <c r="T62" s="15"/>
      <c r="U62" s="15"/>
      <c r="V62" s="15"/>
    </row>
    <row r="63" spans="1:25" ht="15.75" thickBot="1" x14ac:dyDescent="0.3">
      <c r="K63" s="14">
        <f>SUM(K55:K62)</f>
        <v>24681</v>
      </c>
      <c r="L63" s="11"/>
      <c r="M63" s="14">
        <f>SUM(M55:M62)</f>
        <v>27909</v>
      </c>
      <c r="N63" s="15"/>
      <c r="O63" s="15"/>
      <c r="P63" s="15"/>
      <c r="Q63" s="15"/>
      <c r="R63" s="15"/>
      <c r="S63" s="11"/>
      <c r="T63" s="15"/>
      <c r="U63" s="15"/>
      <c r="V63" s="15"/>
    </row>
    <row r="64" spans="1:25" ht="15.75" thickTop="1" x14ac:dyDescent="0.25">
      <c r="K64" s="11"/>
      <c r="L64" s="11"/>
      <c r="M64" s="15"/>
      <c r="N64" s="15"/>
      <c r="O64" s="15"/>
      <c r="P64" s="15"/>
      <c r="Q64" s="15"/>
      <c r="R64" s="15"/>
      <c r="S64" s="11"/>
      <c r="T64" s="15"/>
      <c r="U64" s="15"/>
      <c r="V64" s="15"/>
    </row>
    <row r="65" spans="7:7" x14ac:dyDescent="0.25">
      <c r="G65" s="10"/>
    </row>
  </sheetData>
  <mergeCells count="3">
    <mergeCell ref="A3:R3"/>
    <mergeCell ref="K5:M5"/>
    <mergeCell ref="T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Balans 31-12-2019</vt:lpstr>
      <vt:lpstr>'Balans 31-12-2019'!Afdrukbereik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ThielenBV</dc:creator>
  <cp:lastModifiedBy>Wim</cp:lastModifiedBy>
  <cp:lastPrinted>2020-02-19T09:39:25Z</cp:lastPrinted>
  <dcterms:created xsi:type="dcterms:W3CDTF">2002-07-20T08:45:25Z</dcterms:created>
  <dcterms:modified xsi:type="dcterms:W3CDTF">2020-07-27T10:19:19Z</dcterms:modified>
</cp:coreProperties>
</file>